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 2007" sheetId="1" r:id="rId1"/>
    <sheet name="Arkusz2" sheetId="2" r:id="rId2"/>
    <sheet name="Arkusz3" sheetId="3" r:id="rId3"/>
  </sheets>
  <definedNames>
    <definedName name="_xlnm.Print_Area" localSheetId="0">' 2007'!$A$1:$F$174</definedName>
  </definedNames>
  <calcPr fullCalcOnLoad="1"/>
</workbook>
</file>

<file path=xl/sharedStrings.xml><?xml version="1.0" encoding="utf-8"?>
<sst xmlns="http://schemas.openxmlformats.org/spreadsheetml/2006/main" count="289" uniqueCount="152">
  <si>
    <t>Ulgi w zakresie podatków lokalnych</t>
  </si>
  <si>
    <t>Lp.</t>
  </si>
  <si>
    <t>Kwota umorzenia</t>
  </si>
  <si>
    <t>Kwota odroczenia</t>
  </si>
  <si>
    <t>Kwota rozłożenia na raty</t>
  </si>
  <si>
    <t>Przyczyna umorzenia należności</t>
  </si>
  <si>
    <t>Nazwisko i imię / Nazwa podmiotu</t>
  </si>
  <si>
    <t>Trudności finansowe</t>
  </si>
  <si>
    <t>RAZEM</t>
  </si>
  <si>
    <t>Załącznik nr 2</t>
  </si>
  <si>
    <t>do Zarządzenia Nr 21/2008</t>
  </si>
  <si>
    <t>Burmistrza Okonka</t>
  </si>
  <si>
    <t>z dnia 30 kwietnia 2008</t>
  </si>
  <si>
    <t xml:space="preserve">Ulgi w zakresie należności niepodatkowe </t>
  </si>
  <si>
    <t>(głównie należności z tytułu najmu lokali komunalnych)</t>
  </si>
  <si>
    <t>NALEŻNOŚCI NIEPODATKOWE</t>
  </si>
  <si>
    <t>Ulgi przy zakupie komunalnego lokalu mieszkalnego</t>
  </si>
  <si>
    <t>Informacja o udzielonej pomocy publicznej dla przedsiębiorców w 2007 roku</t>
  </si>
  <si>
    <t>Ziebarth Jarosław</t>
  </si>
  <si>
    <t>Welka Jarosław</t>
  </si>
  <si>
    <t>Fabisiak Arkadiusz</t>
  </si>
  <si>
    <t>Czyżyk Henryk</t>
  </si>
  <si>
    <t>Binkiewicz Antoni</t>
  </si>
  <si>
    <t>Bujalski Czesław</t>
  </si>
  <si>
    <t>Gondor Ewa</t>
  </si>
  <si>
    <t>Tokarz Danuta</t>
  </si>
  <si>
    <t>Pięta Krzysztof</t>
  </si>
  <si>
    <t>Widurska Jadwiga</t>
  </si>
  <si>
    <t>Zaleska Kazimiera</t>
  </si>
  <si>
    <t>Brzezińska Paulina</t>
  </si>
  <si>
    <t>Kieszkowska Małgorzata</t>
  </si>
  <si>
    <t>Matraszek Bogumin</t>
  </si>
  <si>
    <t>Krzywicka Krystyna</t>
  </si>
  <si>
    <t>Żeligowska Izabela</t>
  </si>
  <si>
    <t>Trojnacki Bogdan</t>
  </si>
  <si>
    <t>Niemiec Jan</t>
  </si>
  <si>
    <t>Wielgus Stanisław</t>
  </si>
  <si>
    <t>Zbudniewek Andrzej</t>
  </si>
  <si>
    <t>Sputo Marian</t>
  </si>
  <si>
    <t>Żeligowski Eugeniusz</t>
  </si>
  <si>
    <t>Fornal Alicja</t>
  </si>
  <si>
    <t>Woźniak Wiesława</t>
  </si>
  <si>
    <t>Sulikowska Anna</t>
  </si>
  <si>
    <t>Maciejewski Tadeusz</t>
  </si>
  <si>
    <t>Dragańska Mariola</t>
  </si>
  <si>
    <t>Jarosz Ewa</t>
  </si>
  <si>
    <t>Jurkowska Irena</t>
  </si>
  <si>
    <t>Sajnaj Barbara</t>
  </si>
  <si>
    <t>Misiak Jan</t>
  </si>
  <si>
    <t>Walczak Ryszard</t>
  </si>
  <si>
    <t>Majda Irena</t>
  </si>
  <si>
    <t>Sawczyn Elżbieta</t>
  </si>
  <si>
    <t>Gałązka Jan</t>
  </si>
  <si>
    <t>Zbudniewek Zbigniew</t>
  </si>
  <si>
    <t>Czekaj Jolanta</t>
  </si>
  <si>
    <t>Fornal Bożena</t>
  </si>
  <si>
    <t>Świrski Andrzej</t>
  </si>
  <si>
    <t>Bołądź Anna</t>
  </si>
  <si>
    <t>Szejnicka Krystyna</t>
  </si>
  <si>
    <t>Jankowiak Józef</t>
  </si>
  <si>
    <t>Antoszko Mariola</t>
  </si>
  <si>
    <t>Trusewicz Jolanta</t>
  </si>
  <si>
    <t>Dziubicki Eugeniusz</t>
  </si>
  <si>
    <t>Ziebarth Halina</t>
  </si>
  <si>
    <t>Nadolska Bernadeta</t>
  </si>
  <si>
    <t>Grudecka Regina</t>
  </si>
  <si>
    <t>Trzaskowski Marian</t>
  </si>
  <si>
    <t>Sieg Elżbieta</t>
  </si>
  <si>
    <t>Strycharczyk Krystyna</t>
  </si>
  <si>
    <t>Miara Zbigniew</t>
  </si>
  <si>
    <t>Jurewicz Tomasz</t>
  </si>
  <si>
    <t>Bodzyńska Sylwia</t>
  </si>
  <si>
    <t>Dąbrowska Barbara</t>
  </si>
  <si>
    <t>Wienckowicz Mirosław</t>
  </si>
  <si>
    <t>Kowalczyk Halina</t>
  </si>
  <si>
    <t>Kwiatkowski Zbigniew</t>
  </si>
  <si>
    <t>Tomar Sp. z o.o.</t>
  </si>
  <si>
    <t>Szczęsny Wojciech</t>
  </si>
  <si>
    <t>Pióro Czesław</t>
  </si>
  <si>
    <t>Przędzalnia Lambrecht</t>
  </si>
  <si>
    <t>Rodziewicz Henryk</t>
  </si>
  <si>
    <t>Tarnowski Piotr</t>
  </si>
  <si>
    <t>Oleksów Mariusz</t>
  </si>
  <si>
    <t>Harasimiuk Ryszard</t>
  </si>
  <si>
    <t>Dąbrowski Henryk</t>
  </si>
  <si>
    <t>Olcha Mariusz</t>
  </si>
  <si>
    <t>Hestkowska Barbara</t>
  </si>
  <si>
    <t>Sochacka Barbara</t>
  </si>
  <si>
    <t>Myśliński Jerzy</t>
  </si>
  <si>
    <t>Baranowski Tomasz</t>
  </si>
  <si>
    <t>Gierłowski Stanisław</t>
  </si>
  <si>
    <t>Głowacki Mirosław</t>
  </si>
  <si>
    <t>Wielgus Eugeniusz</t>
  </si>
  <si>
    <t>Dąmbska Florentyna</t>
  </si>
  <si>
    <t>Kruczyński Tomasz</t>
  </si>
  <si>
    <t>Wiśnik Ryszard</t>
  </si>
  <si>
    <t>Goławski Roman</t>
  </si>
  <si>
    <t>Pawlak Edyta</t>
  </si>
  <si>
    <t>Walczak Barbara</t>
  </si>
  <si>
    <t>Bołdak Danuta</t>
  </si>
  <si>
    <t>Zbyrad Adam</t>
  </si>
  <si>
    <t>Hirniak Dariusz</t>
  </si>
  <si>
    <t>Kozak Maria</t>
  </si>
  <si>
    <t>Błaszkiewicz Anna</t>
  </si>
  <si>
    <t>Kowalczuk Hubert</t>
  </si>
  <si>
    <t>Ziółkowski Janusz</t>
  </si>
  <si>
    <t>Szkarłat Zbigniew</t>
  </si>
  <si>
    <t>Piechnik Katarzyna</t>
  </si>
  <si>
    <t>Pawłowski Ryszrd</t>
  </si>
  <si>
    <t>Głowacki Edward</t>
  </si>
  <si>
    <t>Rubaśniak Elżbieta</t>
  </si>
  <si>
    <t>Kacperski Mirosław</t>
  </si>
  <si>
    <t>Górniak Olga i Stanisław</t>
  </si>
  <si>
    <t>Henicz Krystyna</t>
  </si>
  <si>
    <t>P.W. "Mastertrans" Paszkowski i Spółka</t>
  </si>
  <si>
    <t>Romas Alicja</t>
  </si>
  <si>
    <t>Gruszewski Benedykt</t>
  </si>
  <si>
    <t>Kubiak Joanna</t>
  </si>
  <si>
    <t>Chojecki Mieczysław</t>
  </si>
  <si>
    <t>Szwałek Anrzej</t>
  </si>
  <si>
    <t>Sator Janina</t>
  </si>
  <si>
    <t>Życka Ewa</t>
  </si>
  <si>
    <t>Czajka Edward</t>
  </si>
  <si>
    <t>Tkaczyk Sławomir</t>
  </si>
  <si>
    <t>Czubachowski Stanisław</t>
  </si>
  <si>
    <t>Nadolski Stanisław</t>
  </si>
  <si>
    <t>Zapotoczny Kazimierz i Ewa</t>
  </si>
  <si>
    <t>Słota Krystyna</t>
  </si>
  <si>
    <t>Sosnowska Danuta</t>
  </si>
  <si>
    <t>Trzemżalski Kazimierz</t>
  </si>
  <si>
    <t>Tchoryk Eugeniusz</t>
  </si>
  <si>
    <t>Szulc Aniela</t>
  </si>
  <si>
    <t>Marchwant Danuta</t>
  </si>
  <si>
    <t>Błachowska Krystyna</t>
  </si>
  <si>
    <t>Brzezińska Maria</t>
  </si>
  <si>
    <t>Koniec Marzena</t>
  </si>
  <si>
    <t>Zawadzka Bronisława</t>
  </si>
  <si>
    <t>Kowalski Tadeusz</t>
  </si>
  <si>
    <t>Charo Jan</t>
  </si>
  <si>
    <t>Zipper Bronisława</t>
  </si>
  <si>
    <t>Freda Kazimierz</t>
  </si>
  <si>
    <t>Dudek Zbigniew</t>
  </si>
  <si>
    <t>Biesiadzińska Jolanta</t>
  </si>
  <si>
    <t>Polechońska Bożena</t>
  </si>
  <si>
    <t>Kobylarz Marzena, Witczak M.</t>
  </si>
  <si>
    <t>Miałszygrosz Krystyna</t>
  </si>
  <si>
    <t>Majewski Ryszard</t>
  </si>
  <si>
    <t>Wysokość ulgi przy zakupie lokalu mieszkalnego</t>
  </si>
  <si>
    <t xml:space="preserve">Nazwisko i imię </t>
  </si>
  <si>
    <t xml:space="preserve">W 2007 roku udzielono pomocy publicznej dla Przędzalni Lambrecht w wysokości 21.225 zł </t>
  </si>
  <si>
    <t xml:space="preserve">(umorzenie części zaległości podatkowych). </t>
  </si>
  <si>
    <t>Informacja na temat osób prawnych i fizycznych oraz jednostek organizacyjnych nieposiadających osobowości prawnej, którym w zakresie podatków lub opłat udzielono ulg, odroczeń, umorzeń lub rozłożono spłatę na raty oraz wykaz osób prawnych i fizycznych, którym udzielono pomocy publicznej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</si>
</sst>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i/>
      <sz val="18"/>
      <name val="Arial"/>
      <family val="2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 horizontal="centerContinuous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 wrapText="1"/>
    </xf>
    <xf numFmtId="0" fontId="0" fillId="2" borderId="1" xfId="0" applyFill="1" applyBorder="1" applyAlignment="1">
      <alignment horizontal="centerContinuous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right"/>
    </xf>
    <xf numFmtId="0" fontId="4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0" xfId="0" applyFont="1" applyFill="1" applyAlignment="1">
      <alignment horizontal="centerContinuous" wrapText="1"/>
    </xf>
    <xf numFmtId="0" fontId="6" fillId="2" borderId="0" xfId="0" applyFont="1" applyFill="1" applyAlignment="1">
      <alignment/>
    </xf>
    <xf numFmtId="0" fontId="0" fillId="2" borderId="4" xfId="0" applyFill="1" applyBorder="1" applyAlignment="1">
      <alignment horizontal="centerContinuous" wrapText="1"/>
    </xf>
    <xf numFmtId="4" fontId="5" fillId="2" borderId="2" xfId="0" applyNumberFormat="1" applyFont="1" applyFill="1" applyBorder="1" applyAlignment="1">
      <alignment vertical="center"/>
    </xf>
    <xf numFmtId="4" fontId="0" fillId="2" borderId="0" xfId="0" applyNumberFormat="1" applyFill="1" applyAlignment="1">
      <alignment/>
    </xf>
    <xf numFmtId="0" fontId="5" fillId="2" borderId="2" xfId="0" applyFont="1" applyFill="1" applyBorder="1" applyAlignment="1">
      <alignment horizontal="centerContinuous" wrapText="1"/>
    </xf>
    <xf numFmtId="4" fontId="6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 horizontal="centerContinuous" wrapText="1"/>
    </xf>
    <xf numFmtId="0" fontId="4" fillId="2" borderId="4" xfId="0" applyFont="1" applyFill="1" applyBorder="1" applyAlignment="1">
      <alignment horizontal="centerContinuous" vertical="center" wrapText="1"/>
    </xf>
    <xf numFmtId="4" fontId="4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Continuous" wrapText="1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 wrapText="1"/>
    </xf>
    <xf numFmtId="0" fontId="0" fillId="2" borderId="0" xfId="0" applyFont="1" applyFill="1" applyAlignment="1">
      <alignment horizontal="centerContinuous" wrapText="1"/>
    </xf>
    <xf numFmtId="0" fontId="7" fillId="2" borderId="0" xfId="0" applyFont="1" applyFill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8" fillId="2" borderId="0" xfId="0" applyFont="1" applyFill="1" applyAlignment="1">
      <alignment horizontal="centerContinuous" wrapText="1"/>
    </xf>
    <xf numFmtId="0" fontId="9" fillId="2" borderId="0" xfId="0" applyFont="1" applyFill="1" applyAlignment="1">
      <alignment horizontal="centerContinuous" vertical="center" wrapText="1"/>
    </xf>
    <xf numFmtId="4" fontId="10" fillId="2" borderId="0" xfId="0" applyNumberFormat="1" applyFont="1" applyFill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Continuous" wrapText="1"/>
    </xf>
    <xf numFmtId="0" fontId="5" fillId="2" borderId="0" xfId="0" applyFont="1" applyFill="1" applyBorder="1" applyAlignment="1">
      <alignment horizontal="centerContinuous" vertical="center" wrapText="1"/>
    </xf>
    <xf numFmtId="4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 horizontal="centerContinuous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0" fontId="10" fillId="2" borderId="0" xfId="0" applyFont="1" applyFill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4" fontId="12" fillId="2" borderId="2" xfId="0" applyNumberFormat="1" applyFont="1" applyFill="1" applyBorder="1" applyAlignment="1">
      <alignment/>
    </xf>
    <xf numFmtId="0" fontId="12" fillId="2" borderId="2" xfId="0" applyFont="1" applyFill="1" applyBorder="1" applyAlignment="1">
      <alignment wrapText="1"/>
    </xf>
    <xf numFmtId="4" fontId="12" fillId="2" borderId="0" xfId="0" applyNumberFormat="1" applyFont="1" applyFill="1" applyAlignment="1">
      <alignment/>
    </xf>
    <xf numFmtId="0" fontId="10" fillId="2" borderId="0" xfId="0" applyFont="1" applyFill="1" applyAlignment="1">
      <alignment horizontal="right"/>
    </xf>
    <xf numFmtId="4" fontId="12" fillId="0" borderId="2" xfId="0" applyNumberFormat="1" applyFont="1" applyFill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12" fillId="0" borderId="5" xfId="0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169"/>
  <sheetViews>
    <sheetView tabSelected="1" view="pageBreakPreview" zoomScale="75" zoomScaleNormal="75" zoomScaleSheetLayoutView="75" workbookViewId="0" topLeftCell="A1">
      <selection activeCell="E154" sqref="E154"/>
    </sheetView>
  </sheetViews>
  <sheetFormatPr defaultColWidth="9.140625" defaultRowHeight="12.75"/>
  <cols>
    <col min="1" max="1" width="6.57421875" style="3" customWidth="1"/>
    <col min="2" max="2" width="42.421875" style="3" customWidth="1"/>
    <col min="3" max="3" width="17.28125" style="3" customWidth="1"/>
    <col min="4" max="4" width="16.8515625" style="3" customWidth="1"/>
    <col min="5" max="5" width="17.8515625" style="3" customWidth="1"/>
    <col min="6" max="6" width="34.140625" style="3" customWidth="1"/>
    <col min="7" max="7" width="9.140625" style="3" customWidth="1"/>
    <col min="8" max="8" width="11.57421875" style="3" bestFit="1" customWidth="1"/>
    <col min="9" max="9" width="9.140625" style="3" customWidth="1"/>
    <col min="10" max="10" width="15.8515625" style="16" bestFit="1" customWidth="1"/>
    <col min="11" max="11" width="14.7109375" style="3" bestFit="1" customWidth="1"/>
    <col min="12" max="12" width="11.00390625" style="3" bestFit="1" customWidth="1"/>
    <col min="13" max="13" width="15.8515625" style="3" bestFit="1" customWidth="1"/>
    <col min="14" max="14" width="17.28125" style="3" bestFit="1" customWidth="1"/>
    <col min="15" max="16384" width="9.140625" style="3" customWidth="1"/>
  </cols>
  <sheetData>
    <row r="1" ht="19.5" customHeight="1">
      <c r="F1" s="55" t="s">
        <v>9</v>
      </c>
    </row>
    <row r="2" ht="19.5" customHeight="1">
      <c r="F2" s="55" t="s">
        <v>10</v>
      </c>
    </row>
    <row r="3" ht="19.5" customHeight="1">
      <c r="F3" s="55" t="s">
        <v>11</v>
      </c>
    </row>
    <row r="4" ht="19.5" customHeight="1">
      <c r="F4" s="55" t="s">
        <v>12</v>
      </c>
    </row>
    <row r="5" ht="12.75">
      <c r="F5" s="8"/>
    </row>
    <row r="6" ht="12.75">
      <c r="F6" s="8"/>
    </row>
    <row r="7" spans="1:9" ht="93.75" customHeight="1">
      <c r="A7" s="43" t="s">
        <v>151</v>
      </c>
      <c r="B7" s="1"/>
      <c r="C7" s="1"/>
      <c r="D7" s="1"/>
      <c r="E7" s="1"/>
      <c r="F7" s="1"/>
      <c r="G7" s="2"/>
      <c r="H7" s="2"/>
      <c r="I7" s="2"/>
    </row>
    <row r="8" spans="1:9" ht="15">
      <c r="A8" s="7"/>
      <c r="B8" s="1"/>
      <c r="C8" s="1"/>
      <c r="D8" s="1"/>
      <c r="E8" s="1"/>
      <c r="F8" s="1"/>
      <c r="G8" s="2"/>
      <c r="H8" s="2"/>
      <c r="I8" s="2"/>
    </row>
    <row r="9" spans="1:9" ht="15">
      <c r="A9" s="7"/>
      <c r="B9" s="1"/>
      <c r="C9" s="1"/>
      <c r="D9" s="1"/>
      <c r="E9" s="1"/>
      <c r="F9" s="1"/>
      <c r="G9" s="2"/>
      <c r="H9" s="2"/>
      <c r="I9" s="2"/>
    </row>
    <row r="11" spans="1:9" ht="23.25">
      <c r="A11" s="35" t="s">
        <v>0</v>
      </c>
      <c r="B11" s="1"/>
      <c r="C11" s="1"/>
      <c r="D11" s="1"/>
      <c r="E11" s="1"/>
      <c r="F11" s="1"/>
      <c r="G11" s="6"/>
      <c r="H11" s="6"/>
      <c r="I11" s="6"/>
    </row>
    <row r="13" spans="1:6" ht="60" customHeight="1">
      <c r="A13" s="47" t="s">
        <v>1</v>
      </c>
      <c r="B13" s="48" t="s">
        <v>6</v>
      </c>
      <c r="C13" s="48" t="s">
        <v>2</v>
      </c>
      <c r="D13" s="48" t="s">
        <v>3</v>
      </c>
      <c r="E13" s="49" t="s">
        <v>4</v>
      </c>
      <c r="F13" s="48" t="s">
        <v>5</v>
      </c>
    </row>
    <row r="14" spans="1:14" s="13" customFormat="1" ht="24.75" customHeight="1">
      <c r="A14" s="50">
        <v>1</v>
      </c>
      <c r="B14" s="51" t="s">
        <v>89</v>
      </c>
      <c r="C14" s="52">
        <v>267</v>
      </c>
      <c r="D14" s="52"/>
      <c r="E14" s="52"/>
      <c r="F14" s="50" t="s">
        <v>7</v>
      </c>
      <c r="J14" s="18"/>
      <c r="L14" s="13">
        <v>444.9</v>
      </c>
      <c r="M14" s="13">
        <v>623</v>
      </c>
      <c r="N14" s="13">
        <v>1472</v>
      </c>
    </row>
    <row r="15" spans="1:14" s="13" customFormat="1" ht="24.75" customHeight="1">
      <c r="A15" s="50">
        <v>2</v>
      </c>
      <c r="B15" s="51" t="s">
        <v>133</v>
      </c>
      <c r="C15" s="52">
        <v>98</v>
      </c>
      <c r="D15" s="52"/>
      <c r="E15" s="52"/>
      <c r="F15" s="50" t="s">
        <v>7</v>
      </c>
      <c r="J15" s="18"/>
      <c r="L15" s="13">
        <v>119</v>
      </c>
      <c r="M15" s="13">
        <v>56272</v>
      </c>
      <c r="N15" s="13">
        <v>4878.1</v>
      </c>
    </row>
    <row r="16" spans="1:14" s="13" customFormat="1" ht="24.75" customHeight="1">
      <c r="A16" s="50">
        <v>3</v>
      </c>
      <c r="B16" s="51" t="s">
        <v>103</v>
      </c>
      <c r="C16" s="52">
        <v>241</v>
      </c>
      <c r="D16" s="52"/>
      <c r="E16" s="52"/>
      <c r="F16" s="50" t="s">
        <v>7</v>
      </c>
      <c r="J16" s="18"/>
      <c r="L16" s="13">
        <v>981</v>
      </c>
      <c r="M16" s="13">
        <v>274</v>
      </c>
      <c r="N16" s="13">
        <v>729.4</v>
      </c>
    </row>
    <row r="17" spans="1:14" s="13" customFormat="1" ht="24.75" customHeight="1">
      <c r="A17" s="50">
        <v>4</v>
      </c>
      <c r="B17" s="51" t="s">
        <v>99</v>
      </c>
      <c r="C17" s="52">
        <v>976.2</v>
      </c>
      <c r="D17" s="52"/>
      <c r="E17" s="52"/>
      <c r="F17" s="50" t="s">
        <v>7</v>
      </c>
      <c r="J17" s="18"/>
      <c r="L17" s="13">
        <v>11114</v>
      </c>
      <c r="M17" s="13">
        <v>1416</v>
      </c>
      <c r="N17" s="13">
        <v>13578.7</v>
      </c>
    </row>
    <row r="18" spans="1:14" s="13" customFormat="1" ht="24.75" customHeight="1">
      <c r="A18" s="50">
        <v>5</v>
      </c>
      <c r="B18" s="52" t="s">
        <v>134</v>
      </c>
      <c r="C18" s="52">
        <v>229</v>
      </c>
      <c r="D18" s="52"/>
      <c r="E18" s="52"/>
      <c r="F18" s="50" t="s">
        <v>7</v>
      </c>
      <c r="J18" s="18"/>
      <c r="L18" s="13">
        <v>156</v>
      </c>
      <c r="M18" s="13">
        <v>6066</v>
      </c>
      <c r="N18" s="13">
        <v>852.2</v>
      </c>
    </row>
    <row r="19" spans="1:14" s="13" customFormat="1" ht="24.75" customHeight="1">
      <c r="A19" s="50">
        <v>6</v>
      </c>
      <c r="B19" s="52" t="s">
        <v>138</v>
      </c>
      <c r="C19" s="52">
        <v>383</v>
      </c>
      <c r="D19" s="52"/>
      <c r="E19" s="52"/>
      <c r="F19" s="50" t="s">
        <v>7</v>
      </c>
      <c r="J19" s="18"/>
      <c r="L19" s="13">
        <v>110</v>
      </c>
      <c r="M19" s="13">
        <v>1370</v>
      </c>
      <c r="N19" s="13">
        <v>571.1</v>
      </c>
    </row>
    <row r="20" spans="1:14" s="13" customFormat="1" ht="24.75" customHeight="1">
      <c r="A20" s="50">
        <v>7</v>
      </c>
      <c r="B20" s="53" t="s">
        <v>118</v>
      </c>
      <c r="C20" s="54"/>
      <c r="D20" s="52">
        <v>13578.78</v>
      </c>
      <c r="E20" s="52">
        <v>13578.78</v>
      </c>
      <c r="F20" s="50" t="s">
        <v>7</v>
      </c>
      <c r="J20" s="18"/>
      <c r="L20" s="13">
        <v>21225</v>
      </c>
      <c r="M20" s="13">
        <v>19933.8</v>
      </c>
      <c r="N20" s="13">
        <f>SUM(N14:N19)</f>
        <v>22081.5</v>
      </c>
    </row>
    <row r="21" spans="1:13" s="13" customFormat="1" ht="24.75" customHeight="1">
      <c r="A21" s="50">
        <v>8</v>
      </c>
      <c r="B21" s="53" t="s">
        <v>122</v>
      </c>
      <c r="C21" s="52"/>
      <c r="D21" s="52"/>
      <c r="E21" s="52">
        <v>852.2</v>
      </c>
      <c r="F21" s="50" t="s">
        <v>7</v>
      </c>
      <c r="J21" s="18"/>
      <c r="L21" s="13">
        <v>7695</v>
      </c>
      <c r="M21" s="13">
        <v>463</v>
      </c>
    </row>
    <row r="22" spans="1:13" s="13" customFormat="1" ht="24.75" customHeight="1">
      <c r="A22" s="50">
        <v>9</v>
      </c>
      <c r="B22" s="51" t="s">
        <v>124</v>
      </c>
      <c r="C22" s="52">
        <v>590.5</v>
      </c>
      <c r="D22" s="52"/>
      <c r="E22" s="52"/>
      <c r="F22" s="50" t="s">
        <v>7</v>
      </c>
      <c r="J22" s="18"/>
      <c r="L22" s="13">
        <v>349</v>
      </c>
      <c r="M22" s="13">
        <v>398</v>
      </c>
    </row>
    <row r="23" spans="1:13" s="13" customFormat="1" ht="24.75" customHeight="1">
      <c r="A23" s="50">
        <v>10</v>
      </c>
      <c r="B23" s="51" t="s">
        <v>84</v>
      </c>
      <c r="C23" s="52">
        <v>360</v>
      </c>
      <c r="D23" s="52"/>
      <c r="E23" s="52"/>
      <c r="F23" s="50" t="s">
        <v>7</v>
      </c>
      <c r="J23" s="18"/>
      <c r="L23" s="13">
        <v>360</v>
      </c>
      <c r="M23" s="13">
        <v>540.8</v>
      </c>
    </row>
    <row r="24" spans="1:13" s="13" customFormat="1" ht="24.75" customHeight="1">
      <c r="A24" s="50">
        <v>11</v>
      </c>
      <c r="B24" s="51" t="s">
        <v>93</v>
      </c>
      <c r="C24" s="52"/>
      <c r="D24" s="52">
        <f>708+708</f>
        <v>1416</v>
      </c>
      <c r="E24" s="52"/>
      <c r="F24" s="50" t="s">
        <v>7</v>
      </c>
      <c r="J24" s="18"/>
      <c r="L24" s="13">
        <v>207.8</v>
      </c>
      <c r="M24" s="13">
        <v>119</v>
      </c>
    </row>
    <row r="25" spans="1:13" s="13" customFormat="1" ht="24.75" customHeight="1">
      <c r="A25" s="50">
        <v>12</v>
      </c>
      <c r="B25" s="52" t="s">
        <v>141</v>
      </c>
      <c r="C25" s="52"/>
      <c r="D25" s="52">
        <v>6816</v>
      </c>
      <c r="E25" s="52"/>
      <c r="F25" s="50" t="s">
        <v>7</v>
      </c>
      <c r="J25" s="18"/>
      <c r="L25" s="13">
        <v>530.7</v>
      </c>
      <c r="M25" s="13">
        <v>13578.78</v>
      </c>
    </row>
    <row r="26" spans="1:13" s="13" customFormat="1" ht="24.75" customHeight="1">
      <c r="A26" s="50">
        <v>13</v>
      </c>
      <c r="B26" s="52" t="s">
        <v>140</v>
      </c>
      <c r="C26" s="52">
        <v>572</v>
      </c>
      <c r="D26" s="52"/>
      <c r="E26" s="52"/>
      <c r="F26" s="50" t="s">
        <v>7</v>
      </c>
      <c r="J26" s="18"/>
      <c r="L26" s="13">
        <v>405</v>
      </c>
      <c r="M26" s="13">
        <v>1388</v>
      </c>
    </row>
    <row r="27" spans="1:13" s="13" customFormat="1" ht="24.75" customHeight="1">
      <c r="A27" s="50">
        <v>14</v>
      </c>
      <c r="B27" s="51" t="s">
        <v>90</v>
      </c>
      <c r="C27" s="52">
        <v>224</v>
      </c>
      <c r="D27" s="52"/>
      <c r="E27" s="52"/>
      <c r="F27" s="50" t="s">
        <v>7</v>
      </c>
      <c r="J27" s="18"/>
      <c r="L27" s="13">
        <v>604.5</v>
      </c>
      <c r="M27" s="13">
        <v>6816</v>
      </c>
    </row>
    <row r="28" spans="1:13" s="13" customFormat="1" ht="24.75" customHeight="1">
      <c r="A28" s="50">
        <v>15</v>
      </c>
      <c r="B28" s="51" t="s">
        <v>109</v>
      </c>
      <c r="C28" s="52"/>
      <c r="D28" s="52">
        <v>398</v>
      </c>
      <c r="E28" s="52"/>
      <c r="F28" s="50" t="s">
        <v>7</v>
      </c>
      <c r="J28" s="18"/>
      <c r="L28" s="13">
        <v>309</v>
      </c>
      <c r="M28" s="13">
        <f>SUM(M14:M27)</f>
        <v>109258.38</v>
      </c>
    </row>
    <row r="29" spans="1:12" s="13" customFormat="1" ht="24.75" customHeight="1">
      <c r="A29" s="50">
        <v>16</v>
      </c>
      <c r="B29" s="51" t="s">
        <v>91</v>
      </c>
      <c r="C29" s="52">
        <v>41</v>
      </c>
      <c r="D29" s="52"/>
      <c r="E29" s="52"/>
      <c r="F29" s="50" t="s">
        <v>7</v>
      </c>
      <c r="J29" s="18"/>
      <c r="L29" s="13">
        <v>267</v>
      </c>
    </row>
    <row r="30" spans="1:12" s="13" customFormat="1" ht="24.75" customHeight="1">
      <c r="A30" s="50">
        <v>17</v>
      </c>
      <c r="B30" s="51" t="s">
        <v>96</v>
      </c>
      <c r="C30" s="52"/>
      <c r="D30" s="52">
        <f>13908+6025.8</f>
        <v>19933.8</v>
      </c>
      <c r="E30" s="52"/>
      <c r="F30" s="50" t="s">
        <v>7</v>
      </c>
      <c r="J30" s="18"/>
      <c r="L30" s="13">
        <v>224</v>
      </c>
    </row>
    <row r="31" spans="1:12" s="13" customFormat="1" ht="24.75" customHeight="1">
      <c r="A31" s="50">
        <v>18</v>
      </c>
      <c r="B31" s="51" t="s">
        <v>112</v>
      </c>
      <c r="C31" s="52">
        <v>491</v>
      </c>
      <c r="D31" s="52"/>
      <c r="E31" s="52"/>
      <c r="F31" s="50" t="s">
        <v>7</v>
      </c>
      <c r="J31" s="18"/>
      <c r="L31" s="13">
        <v>288</v>
      </c>
    </row>
    <row r="32" spans="1:12" s="13" customFormat="1" ht="24.75" customHeight="1">
      <c r="A32" s="50">
        <v>19</v>
      </c>
      <c r="B32" s="53" t="s">
        <v>116</v>
      </c>
      <c r="C32" s="52">
        <v>210</v>
      </c>
      <c r="D32" s="52"/>
      <c r="E32" s="52"/>
      <c r="F32" s="50" t="s">
        <v>7</v>
      </c>
      <c r="J32" s="18"/>
      <c r="L32" s="13">
        <v>308.7</v>
      </c>
    </row>
    <row r="33" spans="1:12" s="13" customFormat="1" ht="24.75" customHeight="1">
      <c r="A33" s="50">
        <v>20</v>
      </c>
      <c r="B33" s="51" t="s">
        <v>83</v>
      </c>
      <c r="C33" s="52">
        <v>349</v>
      </c>
      <c r="D33" s="52"/>
      <c r="E33" s="52"/>
      <c r="F33" s="50" t="s">
        <v>7</v>
      </c>
      <c r="J33" s="18"/>
      <c r="L33" s="13">
        <v>976.2</v>
      </c>
    </row>
    <row r="34" spans="1:12" s="13" customFormat="1" ht="24.75" customHeight="1">
      <c r="A34" s="50">
        <v>21</v>
      </c>
      <c r="B34" s="51" t="s">
        <v>113</v>
      </c>
      <c r="C34" s="52"/>
      <c r="D34" s="52">
        <v>119</v>
      </c>
      <c r="E34" s="52"/>
      <c r="F34" s="50" t="s">
        <v>7</v>
      </c>
      <c r="J34" s="18"/>
      <c r="L34" s="13">
        <v>143.6</v>
      </c>
    </row>
    <row r="35" spans="1:12" s="13" customFormat="1" ht="24.75" customHeight="1">
      <c r="A35" s="50">
        <v>22</v>
      </c>
      <c r="B35" s="51" t="s">
        <v>86</v>
      </c>
      <c r="C35" s="52">
        <v>530.7</v>
      </c>
      <c r="D35" s="52"/>
      <c r="E35" s="52"/>
      <c r="F35" s="50" t="s">
        <v>7</v>
      </c>
      <c r="J35" s="18"/>
      <c r="L35" s="13">
        <v>1064</v>
      </c>
    </row>
    <row r="36" spans="1:12" s="13" customFormat="1" ht="24.75" customHeight="1">
      <c r="A36" s="50">
        <v>23</v>
      </c>
      <c r="B36" s="51" t="s">
        <v>101</v>
      </c>
      <c r="C36" s="52">
        <v>1064</v>
      </c>
      <c r="D36" s="52"/>
      <c r="E36" s="52"/>
      <c r="F36" s="50" t="s">
        <v>7</v>
      </c>
      <c r="J36" s="18"/>
      <c r="L36" s="13">
        <v>219</v>
      </c>
    </row>
    <row r="37" spans="1:12" s="13" customFormat="1" ht="24.75" customHeight="1">
      <c r="A37" s="50">
        <v>24</v>
      </c>
      <c r="B37" s="51" t="s">
        <v>111</v>
      </c>
      <c r="C37" s="52"/>
      <c r="D37" s="52">
        <v>540.8</v>
      </c>
      <c r="E37" s="52"/>
      <c r="F37" s="50" t="s">
        <v>7</v>
      </c>
      <c r="J37" s="18"/>
      <c r="L37" s="13">
        <v>678</v>
      </c>
    </row>
    <row r="38" spans="1:12" s="13" customFormat="1" ht="24.75" customHeight="1">
      <c r="A38" s="50">
        <v>25</v>
      </c>
      <c r="B38" s="51" t="s">
        <v>144</v>
      </c>
      <c r="C38" s="52">
        <v>604.5</v>
      </c>
      <c r="D38" s="52"/>
      <c r="E38" s="52"/>
      <c r="F38" s="50" t="s">
        <v>7</v>
      </c>
      <c r="J38" s="18"/>
      <c r="L38" s="13">
        <v>241</v>
      </c>
    </row>
    <row r="39" spans="1:12" s="13" customFormat="1" ht="24.75" customHeight="1">
      <c r="A39" s="50">
        <v>26</v>
      </c>
      <c r="B39" s="52" t="s">
        <v>135</v>
      </c>
      <c r="C39" s="52">
        <v>256</v>
      </c>
      <c r="D39" s="52"/>
      <c r="E39" s="52"/>
      <c r="F39" s="50" t="s">
        <v>7</v>
      </c>
      <c r="J39" s="18"/>
      <c r="L39" s="13">
        <v>92</v>
      </c>
    </row>
    <row r="40" spans="1:12" s="13" customFormat="1" ht="24.75" customHeight="1">
      <c r="A40" s="50">
        <v>27</v>
      </c>
      <c r="B40" s="51" t="s">
        <v>104</v>
      </c>
      <c r="C40" s="52">
        <v>92</v>
      </c>
      <c r="D40" s="52"/>
      <c r="E40" s="52"/>
      <c r="F40" s="50" t="s">
        <v>7</v>
      </c>
      <c r="J40" s="18"/>
      <c r="L40" s="13">
        <v>77</v>
      </c>
    </row>
    <row r="41" spans="1:12" s="13" customFormat="1" ht="24.75" customHeight="1">
      <c r="A41" s="50">
        <v>28</v>
      </c>
      <c r="B41" s="51" t="s">
        <v>74</v>
      </c>
      <c r="C41" s="52">
        <v>119</v>
      </c>
      <c r="D41" s="52"/>
      <c r="E41" s="52"/>
      <c r="F41" s="50" t="s">
        <v>7</v>
      </c>
      <c r="J41" s="18"/>
      <c r="L41" s="13">
        <v>167.4</v>
      </c>
    </row>
    <row r="42" spans="1:12" s="13" customFormat="1" ht="24.75" customHeight="1">
      <c r="A42" s="50">
        <v>29</v>
      </c>
      <c r="B42" s="52" t="s">
        <v>137</v>
      </c>
      <c r="C42" s="52"/>
      <c r="D42" s="52"/>
      <c r="E42" s="52">
        <v>571.1</v>
      </c>
      <c r="F42" s="50" t="s">
        <v>7</v>
      </c>
      <c r="J42" s="18"/>
      <c r="L42" s="13">
        <v>491</v>
      </c>
    </row>
    <row r="43" spans="1:12" s="13" customFormat="1" ht="24.75" customHeight="1">
      <c r="A43" s="50">
        <v>30</v>
      </c>
      <c r="B43" s="51" t="s">
        <v>102</v>
      </c>
      <c r="C43" s="52">
        <f>339+339</f>
        <v>678</v>
      </c>
      <c r="D43" s="52"/>
      <c r="E43" s="52"/>
      <c r="F43" s="50" t="s">
        <v>7</v>
      </c>
      <c r="J43" s="18"/>
      <c r="L43" s="13">
        <v>288.2</v>
      </c>
    </row>
    <row r="44" spans="1:12" s="13" customFormat="1" ht="24.75" customHeight="1">
      <c r="A44" s="50">
        <v>31</v>
      </c>
      <c r="B44" s="51" t="s">
        <v>94</v>
      </c>
      <c r="C44" s="52"/>
      <c r="D44" s="52">
        <f>3033+3033</f>
        <v>6066</v>
      </c>
      <c r="E44" s="52"/>
      <c r="F44" s="50" t="s">
        <v>7</v>
      </c>
      <c r="J44" s="18"/>
      <c r="L44" s="13">
        <v>223</v>
      </c>
    </row>
    <row r="45" spans="1:12" s="13" customFormat="1" ht="24.75" customHeight="1">
      <c r="A45" s="50">
        <v>32</v>
      </c>
      <c r="B45" s="53" t="s">
        <v>117</v>
      </c>
      <c r="C45" s="52"/>
      <c r="D45" s="52"/>
      <c r="E45" s="52">
        <v>729.4</v>
      </c>
      <c r="F45" s="50" t="s">
        <v>7</v>
      </c>
      <c r="J45" s="18"/>
      <c r="L45" s="13">
        <v>119.2</v>
      </c>
    </row>
    <row r="46" spans="1:12" s="13" customFormat="1" ht="24.75" customHeight="1">
      <c r="A46" s="50">
        <v>33</v>
      </c>
      <c r="B46" s="51" t="s">
        <v>75</v>
      </c>
      <c r="C46" s="52">
        <v>981</v>
      </c>
      <c r="D46" s="52">
        <v>623</v>
      </c>
      <c r="E46" s="52"/>
      <c r="F46" s="50" t="s">
        <v>7</v>
      </c>
      <c r="J46" s="18"/>
      <c r="L46" s="13">
        <v>91</v>
      </c>
    </row>
    <row r="47" spans="1:12" s="13" customFormat="1" ht="24.75" customHeight="1">
      <c r="A47" s="50">
        <v>34</v>
      </c>
      <c r="B47" s="53" t="s">
        <v>146</v>
      </c>
      <c r="C47" s="52"/>
      <c r="D47" s="52">
        <v>1388</v>
      </c>
      <c r="E47" s="52"/>
      <c r="F47" s="50" t="s">
        <v>7</v>
      </c>
      <c r="J47" s="18"/>
      <c r="L47" s="13">
        <v>249</v>
      </c>
    </row>
    <row r="48" spans="1:12" s="13" customFormat="1" ht="24.75" customHeight="1">
      <c r="A48" s="50">
        <v>35</v>
      </c>
      <c r="B48" s="51" t="s">
        <v>132</v>
      </c>
      <c r="C48" s="52">
        <v>115</v>
      </c>
      <c r="D48" s="52"/>
      <c r="E48" s="52"/>
      <c r="F48" s="50" t="s">
        <v>7</v>
      </c>
      <c r="J48" s="18"/>
      <c r="L48" s="13">
        <v>229</v>
      </c>
    </row>
    <row r="49" spans="1:12" s="13" customFormat="1" ht="24.75" customHeight="1">
      <c r="A49" s="50">
        <v>36</v>
      </c>
      <c r="B49" s="51" t="s">
        <v>145</v>
      </c>
      <c r="C49" s="52">
        <v>219</v>
      </c>
      <c r="D49" s="52"/>
      <c r="E49" s="52"/>
      <c r="F49" s="50" t="s">
        <v>7</v>
      </c>
      <c r="J49" s="18"/>
      <c r="L49" s="13">
        <v>300</v>
      </c>
    </row>
    <row r="50" spans="1:12" s="13" customFormat="1" ht="24.75" customHeight="1">
      <c r="A50" s="50">
        <v>37</v>
      </c>
      <c r="B50" s="51" t="s">
        <v>88</v>
      </c>
      <c r="C50" s="52">
        <v>405</v>
      </c>
      <c r="D50" s="52"/>
      <c r="E50" s="52"/>
      <c r="F50" s="50" t="s">
        <v>7</v>
      </c>
      <c r="J50" s="18"/>
      <c r="L50" s="13">
        <v>235</v>
      </c>
    </row>
    <row r="51" spans="1:12" s="13" customFormat="1" ht="24.75" customHeight="1">
      <c r="A51" s="50">
        <v>38</v>
      </c>
      <c r="B51" s="51" t="s">
        <v>125</v>
      </c>
      <c r="C51" s="52">
        <v>300</v>
      </c>
      <c r="D51" s="52"/>
      <c r="E51" s="52"/>
      <c r="F51" s="50" t="s">
        <v>7</v>
      </c>
      <c r="J51" s="18"/>
      <c r="L51" s="13">
        <v>19</v>
      </c>
    </row>
    <row r="52" spans="1:12" s="13" customFormat="1" ht="24.75" customHeight="1">
      <c r="A52" s="50">
        <v>39</v>
      </c>
      <c r="B52" s="51" t="s">
        <v>85</v>
      </c>
      <c r="C52" s="52">
        <v>207.8</v>
      </c>
      <c r="D52" s="52"/>
      <c r="E52" s="52"/>
      <c r="F52" s="50" t="s">
        <v>7</v>
      </c>
      <c r="J52" s="18"/>
      <c r="L52" s="13">
        <v>165</v>
      </c>
    </row>
    <row r="53" spans="1:12" s="13" customFormat="1" ht="24.75" customHeight="1">
      <c r="A53" s="50">
        <v>40</v>
      </c>
      <c r="B53" s="51" t="s">
        <v>82</v>
      </c>
      <c r="C53" s="52"/>
      <c r="D53" s="52"/>
      <c r="E53" s="52">
        <v>1472</v>
      </c>
      <c r="F53" s="50" t="s">
        <v>7</v>
      </c>
      <c r="J53" s="18"/>
      <c r="L53" s="13">
        <v>58</v>
      </c>
    </row>
    <row r="54" spans="1:12" s="13" customFormat="1" ht="46.5">
      <c r="A54" s="50">
        <v>41</v>
      </c>
      <c r="B54" s="53" t="s">
        <v>114</v>
      </c>
      <c r="C54" s="52"/>
      <c r="D54" s="52">
        <v>5819</v>
      </c>
      <c r="E54" s="52"/>
      <c r="F54" s="50" t="s">
        <v>7</v>
      </c>
      <c r="J54" s="18"/>
      <c r="L54" s="13">
        <v>237</v>
      </c>
    </row>
    <row r="55" spans="1:12" s="46" customFormat="1" ht="24.75" customHeight="1">
      <c r="A55" s="50">
        <v>42</v>
      </c>
      <c r="B55" s="51" t="s">
        <v>97</v>
      </c>
      <c r="C55" s="56">
        <f>4*72</f>
        <v>288</v>
      </c>
      <c r="D55" s="52"/>
      <c r="E55" s="52"/>
      <c r="F55" s="50" t="s">
        <v>7</v>
      </c>
      <c r="J55" s="36"/>
      <c r="L55" s="46">
        <v>115</v>
      </c>
    </row>
    <row r="56" spans="1:12" s="46" customFormat="1" ht="24.75" customHeight="1">
      <c r="A56" s="50">
        <v>43</v>
      </c>
      <c r="B56" s="51" t="s">
        <v>108</v>
      </c>
      <c r="C56" s="52"/>
      <c r="D56" s="52">
        <v>463</v>
      </c>
      <c r="E56" s="52"/>
      <c r="F56" s="50" t="s">
        <v>7</v>
      </c>
      <c r="J56" s="36"/>
      <c r="L56" s="46">
        <v>1104.7</v>
      </c>
    </row>
    <row r="57" spans="1:12" s="46" customFormat="1" ht="24.75" customHeight="1">
      <c r="A57" s="50">
        <v>44</v>
      </c>
      <c r="B57" s="51" t="s">
        <v>107</v>
      </c>
      <c r="C57" s="52"/>
      <c r="D57" s="52">
        <v>3952</v>
      </c>
      <c r="E57" s="52"/>
      <c r="F57" s="50" t="s">
        <v>7</v>
      </c>
      <c r="J57" s="36"/>
      <c r="L57" s="46">
        <v>383</v>
      </c>
    </row>
    <row r="58" spans="1:12" s="46" customFormat="1" ht="24.75" customHeight="1">
      <c r="A58" s="50">
        <v>45</v>
      </c>
      <c r="B58" s="52" t="s">
        <v>78</v>
      </c>
      <c r="C58" s="52">
        <v>110</v>
      </c>
      <c r="D58" s="52"/>
      <c r="E58" s="52"/>
      <c r="F58" s="50" t="s">
        <v>7</v>
      </c>
      <c r="J58" s="36"/>
      <c r="L58" s="46">
        <v>400</v>
      </c>
    </row>
    <row r="59" spans="1:12" s="46" customFormat="1" ht="24.75" customHeight="1">
      <c r="A59" s="50">
        <v>46</v>
      </c>
      <c r="B59" s="51" t="s">
        <v>79</v>
      </c>
      <c r="C59" s="52">
        <f>7075+14150</f>
        <v>21225</v>
      </c>
      <c r="D59" s="52"/>
      <c r="E59" s="52"/>
      <c r="F59" s="50" t="s">
        <v>7</v>
      </c>
      <c r="J59" s="36"/>
      <c r="L59" s="46">
        <v>572</v>
      </c>
    </row>
    <row r="60" spans="1:10" s="46" customFormat="1" ht="24.75" customHeight="1">
      <c r="A60" s="50">
        <v>47</v>
      </c>
      <c r="B60" s="51" t="s">
        <v>80</v>
      </c>
      <c r="C60" s="52">
        <v>186</v>
      </c>
      <c r="D60" s="52"/>
      <c r="E60" s="52"/>
      <c r="F60" s="50" t="s">
        <v>7</v>
      </c>
      <c r="J60" s="36"/>
    </row>
    <row r="61" spans="1:10" s="46" customFormat="1" ht="24.75" customHeight="1">
      <c r="A61" s="50">
        <v>48</v>
      </c>
      <c r="B61" s="53" t="s">
        <v>115</v>
      </c>
      <c r="C61" s="52">
        <v>288.2</v>
      </c>
      <c r="D61" s="52"/>
      <c r="E61" s="52"/>
      <c r="F61" s="50" t="s">
        <v>7</v>
      </c>
      <c r="J61" s="36"/>
    </row>
    <row r="62" spans="1:10" s="46" customFormat="1" ht="24.75" customHeight="1">
      <c r="A62" s="50">
        <v>49</v>
      </c>
      <c r="B62" s="51" t="s">
        <v>110</v>
      </c>
      <c r="C62" s="52">
        <v>167.4</v>
      </c>
      <c r="D62" s="52"/>
      <c r="E62" s="52"/>
      <c r="F62" s="50" t="s">
        <v>7</v>
      </c>
      <c r="J62" s="36"/>
    </row>
    <row r="63" spans="1:10" s="46" customFormat="1" ht="24.75" customHeight="1">
      <c r="A63" s="50">
        <v>50</v>
      </c>
      <c r="B63" s="53" t="s">
        <v>120</v>
      </c>
      <c r="C63" s="52">
        <v>2027.2</v>
      </c>
      <c r="D63" s="52"/>
      <c r="E63" s="52"/>
      <c r="F63" s="50" t="s">
        <v>7</v>
      </c>
      <c r="J63" s="36"/>
    </row>
    <row r="64" spans="1:10" s="46" customFormat="1" ht="24.75" customHeight="1">
      <c r="A64" s="50">
        <v>51</v>
      </c>
      <c r="B64" s="51" t="s">
        <v>127</v>
      </c>
      <c r="C64" s="52">
        <v>19</v>
      </c>
      <c r="D64" s="52"/>
      <c r="E64" s="52"/>
      <c r="F64" s="50" t="s">
        <v>7</v>
      </c>
      <c r="J64" s="36"/>
    </row>
    <row r="65" spans="1:10" s="46" customFormat="1" ht="24.75" customHeight="1">
      <c r="A65" s="50">
        <v>52</v>
      </c>
      <c r="B65" s="51" t="s">
        <v>87</v>
      </c>
      <c r="C65" s="52"/>
      <c r="D65" s="52"/>
      <c r="E65" s="52">
        <v>4878.1</v>
      </c>
      <c r="F65" s="50" t="s">
        <v>7</v>
      </c>
      <c r="J65" s="36"/>
    </row>
    <row r="66" spans="1:10" s="46" customFormat="1" ht="24.75" customHeight="1">
      <c r="A66" s="50">
        <v>53</v>
      </c>
      <c r="B66" s="51" t="s">
        <v>128</v>
      </c>
      <c r="C66" s="52">
        <v>165</v>
      </c>
      <c r="D66" s="52"/>
      <c r="E66" s="52"/>
      <c r="F66" s="50" t="s">
        <v>7</v>
      </c>
      <c r="J66" s="36"/>
    </row>
    <row r="67" spans="1:10" s="46" customFormat="1" ht="24.75" customHeight="1">
      <c r="A67" s="50">
        <v>54</v>
      </c>
      <c r="B67" s="51" t="s">
        <v>77</v>
      </c>
      <c r="C67" s="52">
        <v>11114</v>
      </c>
      <c r="D67" s="52"/>
      <c r="E67" s="52"/>
      <c r="F67" s="50" t="s">
        <v>7</v>
      </c>
      <c r="J67" s="36"/>
    </row>
    <row r="68" spans="1:10" s="46" customFormat="1" ht="24.75" customHeight="1">
      <c r="A68" s="50">
        <v>55</v>
      </c>
      <c r="B68" s="51" t="s">
        <v>58</v>
      </c>
      <c r="C68" s="52">
        <f>103+53</f>
        <v>156</v>
      </c>
      <c r="D68" s="52"/>
      <c r="E68" s="52"/>
      <c r="F68" s="50" t="s">
        <v>7</v>
      </c>
      <c r="J68" s="36"/>
    </row>
    <row r="69" spans="1:10" s="46" customFormat="1" ht="24.75" customHeight="1">
      <c r="A69" s="50">
        <v>56</v>
      </c>
      <c r="B69" s="51" t="s">
        <v>106</v>
      </c>
      <c r="C69" s="52">
        <v>42</v>
      </c>
      <c r="D69" s="52"/>
      <c r="E69" s="52"/>
      <c r="F69" s="50" t="s">
        <v>7</v>
      </c>
      <c r="J69" s="36"/>
    </row>
    <row r="70" spans="1:10" s="46" customFormat="1" ht="24.75" customHeight="1">
      <c r="A70" s="50">
        <v>57</v>
      </c>
      <c r="B70" s="51" t="s">
        <v>131</v>
      </c>
      <c r="C70" s="52">
        <v>237</v>
      </c>
      <c r="D70" s="52"/>
      <c r="E70" s="52"/>
      <c r="F70" s="50" t="s">
        <v>7</v>
      </c>
      <c r="J70" s="36"/>
    </row>
    <row r="71" spans="1:10" s="46" customFormat="1" ht="24.75" customHeight="1">
      <c r="A71" s="50">
        <v>58</v>
      </c>
      <c r="B71" s="53" t="s">
        <v>119</v>
      </c>
      <c r="C71" s="54">
        <v>223</v>
      </c>
      <c r="D71" s="52"/>
      <c r="E71" s="52"/>
      <c r="F71" s="50" t="s">
        <v>7</v>
      </c>
      <c r="J71" s="36"/>
    </row>
    <row r="72" spans="1:10" s="46" customFormat="1" ht="24.75" customHeight="1">
      <c r="A72" s="50">
        <v>59</v>
      </c>
      <c r="B72" s="51" t="s">
        <v>81</v>
      </c>
      <c r="C72" s="52">
        <f>4644+3051</f>
        <v>7695</v>
      </c>
      <c r="D72" s="52"/>
      <c r="E72" s="52"/>
      <c r="F72" s="50" t="s">
        <v>7</v>
      </c>
      <c r="J72" s="36"/>
    </row>
    <row r="73" spans="1:10" s="46" customFormat="1" ht="24.75" customHeight="1">
      <c r="A73" s="50">
        <v>60</v>
      </c>
      <c r="B73" s="51" t="s">
        <v>130</v>
      </c>
      <c r="C73" s="52">
        <f>124+125</f>
        <v>249</v>
      </c>
      <c r="D73" s="52"/>
      <c r="E73" s="52"/>
      <c r="F73" s="50" t="s">
        <v>7</v>
      </c>
      <c r="J73" s="36"/>
    </row>
    <row r="74" spans="1:10" s="46" customFormat="1" ht="24.75" customHeight="1">
      <c r="A74" s="50">
        <v>61</v>
      </c>
      <c r="B74" s="51" t="s">
        <v>123</v>
      </c>
      <c r="C74" s="52">
        <v>91</v>
      </c>
      <c r="D74" s="52"/>
      <c r="E74" s="52"/>
      <c r="F74" s="50" t="s">
        <v>7</v>
      </c>
      <c r="J74" s="36"/>
    </row>
    <row r="75" spans="1:10" s="46" customFormat="1" ht="24.75" customHeight="1">
      <c r="A75" s="50">
        <v>62</v>
      </c>
      <c r="B75" s="51" t="s">
        <v>76</v>
      </c>
      <c r="C75" s="52"/>
      <c r="D75" s="52">
        <f>20096+8040+12060+16076</f>
        <v>56272</v>
      </c>
      <c r="E75" s="52"/>
      <c r="F75" s="50" t="s">
        <v>7</v>
      </c>
      <c r="J75" s="36"/>
    </row>
    <row r="76" spans="1:10" s="46" customFormat="1" ht="24.75" customHeight="1">
      <c r="A76" s="50">
        <v>63</v>
      </c>
      <c r="B76" s="51" t="s">
        <v>129</v>
      </c>
      <c r="C76" s="52">
        <v>58</v>
      </c>
      <c r="D76" s="52"/>
      <c r="E76" s="52"/>
      <c r="F76" s="50" t="s">
        <v>7</v>
      </c>
      <c r="J76" s="36"/>
    </row>
    <row r="77" spans="1:10" s="46" customFormat="1" ht="24.75" customHeight="1">
      <c r="A77" s="50">
        <v>64</v>
      </c>
      <c r="B77" s="51" t="s">
        <v>98</v>
      </c>
      <c r="C77" s="52">
        <v>308.7</v>
      </c>
      <c r="D77" s="52"/>
      <c r="E77" s="52"/>
      <c r="F77" s="50" t="s">
        <v>7</v>
      </c>
      <c r="J77" s="36"/>
    </row>
    <row r="78" spans="1:10" s="46" customFormat="1" ht="24.75" customHeight="1">
      <c r="A78" s="50">
        <v>65</v>
      </c>
      <c r="B78" s="51" t="s">
        <v>92</v>
      </c>
      <c r="C78" s="52">
        <v>309</v>
      </c>
      <c r="D78" s="52">
        <v>274</v>
      </c>
      <c r="E78" s="52"/>
      <c r="F78" s="50" t="s">
        <v>7</v>
      </c>
      <c r="J78" s="36"/>
    </row>
    <row r="79" spans="1:10" s="46" customFormat="1" ht="24.75" customHeight="1">
      <c r="A79" s="50">
        <v>66</v>
      </c>
      <c r="B79" s="51" t="s">
        <v>36</v>
      </c>
      <c r="C79" s="52">
        <v>69</v>
      </c>
      <c r="D79" s="52"/>
      <c r="E79" s="52"/>
      <c r="F79" s="50" t="s">
        <v>7</v>
      </c>
      <c r="J79" s="36"/>
    </row>
    <row r="80" spans="1:10" s="46" customFormat="1" ht="24.75" customHeight="1">
      <c r="A80" s="50">
        <v>67</v>
      </c>
      <c r="B80" s="51" t="s">
        <v>73</v>
      </c>
      <c r="C80" s="52">
        <f>97.9+194+153</f>
        <v>444.9</v>
      </c>
      <c r="D80" s="52"/>
      <c r="E80" s="52"/>
      <c r="F80" s="50" t="s">
        <v>7</v>
      </c>
      <c r="J80" s="36"/>
    </row>
    <row r="81" spans="1:10" s="46" customFormat="1" ht="24.75" customHeight="1">
      <c r="A81" s="50">
        <v>68</v>
      </c>
      <c r="B81" s="51" t="s">
        <v>95</v>
      </c>
      <c r="C81" s="52"/>
      <c r="D81" s="52">
        <f>1096+274</f>
        <v>1370</v>
      </c>
      <c r="E81" s="52"/>
      <c r="F81" s="50" t="s">
        <v>7</v>
      </c>
      <c r="J81" s="36"/>
    </row>
    <row r="82" spans="1:10" s="46" customFormat="1" ht="24.75" customHeight="1">
      <c r="A82" s="50">
        <v>69</v>
      </c>
      <c r="B82" s="52" t="s">
        <v>126</v>
      </c>
      <c r="C82" s="52">
        <v>235</v>
      </c>
      <c r="D82" s="52"/>
      <c r="E82" s="52"/>
      <c r="F82" s="50" t="s">
        <v>7</v>
      </c>
      <c r="J82" s="36"/>
    </row>
    <row r="83" spans="1:10" s="46" customFormat="1" ht="24.75" customHeight="1">
      <c r="A83" s="50">
        <v>70</v>
      </c>
      <c r="B83" s="52" t="s">
        <v>136</v>
      </c>
      <c r="C83" s="52">
        <v>1104.7</v>
      </c>
      <c r="D83" s="52"/>
      <c r="E83" s="52"/>
      <c r="F83" s="50" t="s">
        <v>7</v>
      </c>
      <c r="J83" s="36"/>
    </row>
    <row r="84" spans="1:10" s="46" customFormat="1" ht="24.75" customHeight="1">
      <c r="A84" s="50">
        <v>71</v>
      </c>
      <c r="B84" s="52" t="s">
        <v>100</v>
      </c>
      <c r="C84" s="52">
        <v>143.6</v>
      </c>
      <c r="D84" s="52"/>
      <c r="E84" s="52"/>
      <c r="F84" s="50" t="s">
        <v>7</v>
      </c>
      <c r="J84" s="36"/>
    </row>
    <row r="85" spans="1:10" s="46" customFormat="1" ht="24.75" customHeight="1">
      <c r="A85" s="50">
        <v>72</v>
      </c>
      <c r="B85" s="52" t="s">
        <v>105</v>
      </c>
      <c r="C85" s="52">
        <v>77</v>
      </c>
      <c r="D85" s="52"/>
      <c r="E85" s="52"/>
      <c r="F85" s="50" t="s">
        <v>7</v>
      </c>
      <c r="J85" s="36"/>
    </row>
    <row r="86" spans="1:10" s="46" customFormat="1" ht="24.75" customHeight="1">
      <c r="A86" s="50">
        <v>73</v>
      </c>
      <c r="B86" s="52" t="s">
        <v>139</v>
      </c>
      <c r="C86" s="52">
        <v>400</v>
      </c>
      <c r="D86" s="52"/>
      <c r="E86" s="52"/>
      <c r="F86" s="50" t="s">
        <v>7</v>
      </c>
      <c r="J86" s="36"/>
    </row>
    <row r="87" spans="1:6" s="46" customFormat="1" ht="24.75" customHeight="1">
      <c r="A87" s="50">
        <v>74</v>
      </c>
      <c r="B87" s="53" t="s">
        <v>121</v>
      </c>
      <c r="C87" s="52">
        <v>119.2</v>
      </c>
      <c r="D87" s="52"/>
      <c r="E87" s="52"/>
      <c r="F87" s="50" t="s">
        <v>7</v>
      </c>
    </row>
    <row r="88" spans="1:14" s="25" customFormat="1" ht="22.5" customHeight="1" hidden="1">
      <c r="A88" s="21"/>
      <c r="B88" s="22" t="s">
        <v>8</v>
      </c>
      <c r="C88" s="23">
        <f>SUM(C14:C87)</f>
        <v>58155.599999999984</v>
      </c>
      <c r="D88" s="23">
        <f>SUM(D14:D87)</f>
        <v>119029.38</v>
      </c>
      <c r="E88" s="23">
        <f>SUM(E14:E87)</f>
        <v>22081.58</v>
      </c>
      <c r="F88" s="24"/>
      <c r="H88" s="26"/>
      <c r="J88" s="18"/>
      <c r="K88" s="20"/>
      <c r="M88" s="18">
        <f>SUM(C88:E88)</f>
        <v>199266.56</v>
      </c>
      <c r="N88" s="18"/>
    </row>
    <row r="89" spans="1:11" s="25" customFormat="1" ht="20.25">
      <c r="A89" s="34" t="s">
        <v>13</v>
      </c>
      <c r="B89" s="27"/>
      <c r="C89" s="27"/>
      <c r="D89" s="27"/>
      <c r="E89" s="27"/>
      <c r="F89" s="27"/>
      <c r="G89" s="28"/>
      <c r="H89" s="28"/>
      <c r="I89" s="28"/>
      <c r="J89" s="29"/>
      <c r="K89" s="20"/>
    </row>
    <row r="90" spans="1:11" s="25" customFormat="1" ht="18">
      <c r="A90" s="30" t="s">
        <v>14</v>
      </c>
      <c r="B90" s="31"/>
      <c r="C90" s="31"/>
      <c r="D90" s="31"/>
      <c r="E90" s="31"/>
      <c r="F90" s="31"/>
      <c r="J90" s="26"/>
      <c r="K90" s="20"/>
    </row>
    <row r="91" spans="10:11" s="25" customFormat="1" ht="25.5" customHeight="1">
      <c r="J91" s="26"/>
      <c r="K91" s="20"/>
    </row>
    <row r="92" spans="1:11" s="25" customFormat="1" ht="60.75">
      <c r="A92" s="37" t="s">
        <v>1</v>
      </c>
      <c r="B92" s="38" t="s">
        <v>6</v>
      </c>
      <c r="C92" s="38" t="s">
        <v>2</v>
      </c>
      <c r="D92" s="38" t="s">
        <v>3</v>
      </c>
      <c r="E92" s="38" t="s">
        <v>4</v>
      </c>
      <c r="F92" s="38" t="s">
        <v>5</v>
      </c>
      <c r="J92" s="26"/>
      <c r="K92" s="20"/>
    </row>
    <row r="93" spans="1:11" s="25" customFormat="1" ht="18">
      <c r="A93" s="17" t="s">
        <v>15</v>
      </c>
      <c r="B93" s="9"/>
      <c r="C93" s="9"/>
      <c r="D93" s="9"/>
      <c r="E93" s="9"/>
      <c r="F93" s="9"/>
      <c r="J93" s="19">
        <f>SUM(J14:J88)</f>
        <v>0</v>
      </c>
      <c r="K93" s="19">
        <f>SUM(C88:E88)</f>
        <v>199266.56</v>
      </c>
    </row>
    <row r="94" spans="1:13" s="25" customFormat="1" ht="24.75" customHeight="1">
      <c r="A94" s="50">
        <v>1</v>
      </c>
      <c r="B94" s="57" t="s">
        <v>60</v>
      </c>
      <c r="C94" s="58"/>
      <c r="D94" s="58"/>
      <c r="E94" s="58">
        <v>1144.91</v>
      </c>
      <c r="F94" s="50" t="s">
        <v>7</v>
      </c>
      <c r="J94" s="19"/>
      <c r="K94" s="19">
        <f>J93-K93</f>
        <v>-199266.56</v>
      </c>
      <c r="M94" s="26"/>
    </row>
    <row r="95" spans="1:10" s="25" customFormat="1" ht="24.75" customHeight="1">
      <c r="A95" s="50">
        <v>2</v>
      </c>
      <c r="B95" s="57" t="s">
        <v>22</v>
      </c>
      <c r="C95" s="58">
        <f>250.79+90.77</f>
        <v>341.56</v>
      </c>
      <c r="D95" s="58"/>
      <c r="E95" s="58"/>
      <c r="F95" s="50" t="s">
        <v>7</v>
      </c>
      <c r="J95" s="26"/>
    </row>
    <row r="96" spans="1:10" s="25" customFormat="1" ht="24.75" customHeight="1">
      <c r="A96" s="50">
        <v>3</v>
      </c>
      <c r="B96" s="57" t="s">
        <v>57</v>
      </c>
      <c r="C96" s="58">
        <v>924.89</v>
      </c>
      <c r="D96" s="58"/>
      <c r="E96" s="58"/>
      <c r="F96" s="50" t="s">
        <v>7</v>
      </c>
      <c r="J96" s="26"/>
    </row>
    <row r="97" spans="1:10" s="25" customFormat="1" ht="24.75" customHeight="1">
      <c r="A97" s="50">
        <v>4</v>
      </c>
      <c r="B97" s="57" t="s">
        <v>29</v>
      </c>
      <c r="C97" s="58">
        <v>166.96</v>
      </c>
      <c r="D97" s="58"/>
      <c r="E97" s="58"/>
      <c r="F97" s="50" t="s">
        <v>7</v>
      </c>
      <c r="J97" s="26"/>
    </row>
    <row r="98" spans="1:10" s="25" customFormat="1" ht="24.75" customHeight="1">
      <c r="A98" s="50">
        <v>5</v>
      </c>
      <c r="B98" s="57" t="s">
        <v>23</v>
      </c>
      <c r="C98" s="58">
        <v>903.38</v>
      </c>
      <c r="D98" s="58"/>
      <c r="E98" s="58"/>
      <c r="F98" s="50" t="s">
        <v>7</v>
      </c>
      <c r="J98" s="26"/>
    </row>
    <row r="99" spans="1:10" s="25" customFormat="1" ht="24.75" customHeight="1">
      <c r="A99" s="50">
        <v>6</v>
      </c>
      <c r="B99" s="57" t="s">
        <v>54</v>
      </c>
      <c r="C99" s="58">
        <v>2660</v>
      </c>
      <c r="D99" s="58"/>
      <c r="E99" s="58"/>
      <c r="F99" s="50" t="s">
        <v>7</v>
      </c>
      <c r="J99" s="26"/>
    </row>
    <row r="100" spans="1:10" s="25" customFormat="1" ht="24.75" customHeight="1">
      <c r="A100" s="50">
        <v>7</v>
      </c>
      <c r="B100" s="57" t="s">
        <v>21</v>
      </c>
      <c r="C100" s="58">
        <f>376.58+1224.34</f>
        <v>1600.9199999999998</v>
      </c>
      <c r="D100" s="58"/>
      <c r="E100" s="58"/>
      <c r="F100" s="50" t="s">
        <v>7</v>
      </c>
      <c r="J100" s="26"/>
    </row>
    <row r="101" spans="1:10" s="25" customFormat="1" ht="24.75" customHeight="1">
      <c r="A101" s="50">
        <v>8</v>
      </c>
      <c r="B101" s="57" t="s">
        <v>44</v>
      </c>
      <c r="C101" s="58">
        <v>481.75</v>
      </c>
      <c r="D101" s="58"/>
      <c r="E101" s="58"/>
      <c r="F101" s="50" t="s">
        <v>7</v>
      </c>
      <c r="J101" s="26"/>
    </row>
    <row r="102" spans="1:10" s="25" customFormat="1" ht="24.75" customHeight="1">
      <c r="A102" s="50">
        <v>9</v>
      </c>
      <c r="B102" s="57" t="s">
        <v>62</v>
      </c>
      <c r="C102" s="58"/>
      <c r="D102" s="58"/>
      <c r="E102" s="58">
        <v>865.71</v>
      </c>
      <c r="F102" s="50" t="s">
        <v>7</v>
      </c>
      <c r="J102" s="26"/>
    </row>
    <row r="103" spans="1:10" s="25" customFormat="1" ht="24.75" customHeight="1">
      <c r="A103" s="50">
        <v>10</v>
      </c>
      <c r="B103" s="57" t="s">
        <v>20</v>
      </c>
      <c r="C103" s="58">
        <f>372.72</f>
        <v>372.72</v>
      </c>
      <c r="D103" s="58"/>
      <c r="E103" s="58"/>
      <c r="F103" s="50" t="s">
        <v>7</v>
      </c>
      <c r="J103" s="26"/>
    </row>
    <row r="104" spans="1:10" s="25" customFormat="1" ht="24.75" customHeight="1">
      <c r="A104" s="50">
        <v>11</v>
      </c>
      <c r="B104" s="57" t="s">
        <v>40</v>
      </c>
      <c r="C104" s="58"/>
      <c r="D104" s="58"/>
      <c r="E104" s="58">
        <v>2140.73</v>
      </c>
      <c r="F104" s="50" t="s">
        <v>7</v>
      </c>
      <c r="J104" s="26"/>
    </row>
    <row r="105" spans="1:10" s="25" customFormat="1" ht="24.75" customHeight="1">
      <c r="A105" s="50">
        <v>12</v>
      </c>
      <c r="B105" s="57" t="s">
        <v>55</v>
      </c>
      <c r="C105" s="58">
        <v>2838.55</v>
      </c>
      <c r="D105" s="58"/>
      <c r="E105" s="58"/>
      <c r="F105" s="50" t="s">
        <v>7</v>
      </c>
      <c r="J105" s="26"/>
    </row>
    <row r="106" spans="1:10" s="25" customFormat="1" ht="24.75" customHeight="1">
      <c r="A106" s="50">
        <v>13</v>
      </c>
      <c r="B106" s="57" t="s">
        <v>52</v>
      </c>
      <c r="C106" s="58">
        <v>22.4</v>
      </c>
      <c r="D106" s="58"/>
      <c r="E106" s="58"/>
      <c r="F106" s="50" t="s">
        <v>7</v>
      </c>
      <c r="J106" s="26"/>
    </row>
    <row r="107" spans="1:10" s="25" customFormat="1" ht="24.75" customHeight="1">
      <c r="A107" s="50">
        <v>14</v>
      </c>
      <c r="B107" s="57" t="s">
        <v>24</v>
      </c>
      <c r="C107" s="58">
        <v>48.95</v>
      </c>
      <c r="D107" s="58"/>
      <c r="E107" s="58"/>
      <c r="F107" s="50" t="s">
        <v>7</v>
      </c>
      <c r="J107" s="26"/>
    </row>
    <row r="108" spans="1:10" s="25" customFormat="1" ht="24.75" customHeight="1">
      <c r="A108" s="50">
        <v>15</v>
      </c>
      <c r="B108" s="57" t="s">
        <v>65</v>
      </c>
      <c r="C108" s="58"/>
      <c r="D108" s="58"/>
      <c r="E108" s="58">
        <v>458.96</v>
      </c>
      <c r="F108" s="50" t="s">
        <v>7</v>
      </c>
      <c r="J108" s="26"/>
    </row>
    <row r="109" spans="1:10" s="25" customFormat="1" ht="24.75" customHeight="1">
      <c r="A109" s="50">
        <v>16</v>
      </c>
      <c r="B109" s="57" t="s">
        <v>59</v>
      </c>
      <c r="C109" s="58">
        <v>7524.79</v>
      </c>
      <c r="D109" s="58"/>
      <c r="E109" s="58"/>
      <c r="F109" s="50" t="s">
        <v>7</v>
      </c>
      <c r="J109" s="26"/>
    </row>
    <row r="110" spans="1:10" s="25" customFormat="1" ht="24.75" customHeight="1">
      <c r="A110" s="50">
        <v>17</v>
      </c>
      <c r="B110" s="57" t="s">
        <v>45</v>
      </c>
      <c r="C110" s="58"/>
      <c r="D110" s="58"/>
      <c r="E110" s="58">
        <v>931.96</v>
      </c>
      <c r="F110" s="50" t="s">
        <v>7</v>
      </c>
      <c r="J110" s="26"/>
    </row>
    <row r="111" spans="1:10" s="25" customFormat="1" ht="24.75" customHeight="1">
      <c r="A111" s="50">
        <v>18</v>
      </c>
      <c r="B111" s="57" t="s">
        <v>46</v>
      </c>
      <c r="C111" s="58"/>
      <c r="D111" s="58"/>
      <c r="E111" s="58">
        <v>685.49</v>
      </c>
      <c r="F111" s="50" t="s">
        <v>7</v>
      </c>
      <c r="J111" s="26"/>
    </row>
    <row r="112" spans="1:10" s="25" customFormat="1" ht="24.75" customHeight="1">
      <c r="A112" s="50">
        <v>19</v>
      </c>
      <c r="B112" s="57" t="s">
        <v>30</v>
      </c>
      <c r="C112" s="58">
        <v>1570.05</v>
      </c>
      <c r="D112" s="58"/>
      <c r="E112" s="58"/>
      <c r="F112" s="50" t="s">
        <v>7</v>
      </c>
      <c r="J112" s="26"/>
    </row>
    <row r="113" spans="1:10" s="25" customFormat="1" ht="24.75" customHeight="1">
      <c r="A113" s="50">
        <v>20</v>
      </c>
      <c r="B113" s="59" t="s">
        <v>32</v>
      </c>
      <c r="C113" s="60"/>
      <c r="D113" s="60"/>
      <c r="E113" s="60">
        <v>956.33</v>
      </c>
      <c r="F113" s="50" t="s">
        <v>7</v>
      </c>
      <c r="J113" s="26"/>
    </row>
    <row r="114" spans="1:10" s="25" customFormat="1" ht="24.75" customHeight="1">
      <c r="A114" s="50">
        <v>21</v>
      </c>
      <c r="B114" s="57" t="s">
        <v>43</v>
      </c>
      <c r="C114" s="58"/>
      <c r="D114" s="58"/>
      <c r="E114" s="58">
        <v>2279.74</v>
      </c>
      <c r="F114" s="50" t="s">
        <v>7</v>
      </c>
      <c r="J114" s="26"/>
    </row>
    <row r="115" spans="1:10" s="25" customFormat="1" ht="24.75" customHeight="1">
      <c r="A115" s="50">
        <v>22</v>
      </c>
      <c r="B115" s="57" t="s">
        <v>50</v>
      </c>
      <c r="C115" s="58"/>
      <c r="D115" s="58"/>
      <c r="E115" s="58">
        <v>2125.73</v>
      </c>
      <c r="F115" s="50" t="s">
        <v>7</v>
      </c>
      <c r="J115" s="26"/>
    </row>
    <row r="116" spans="1:10" s="25" customFormat="1" ht="24.75" customHeight="1">
      <c r="A116" s="50">
        <v>23</v>
      </c>
      <c r="B116" s="57" t="s">
        <v>31</v>
      </c>
      <c r="C116" s="58">
        <v>861.5</v>
      </c>
      <c r="D116" s="58"/>
      <c r="E116" s="58"/>
      <c r="F116" s="50" t="s">
        <v>7</v>
      </c>
      <c r="J116" s="26"/>
    </row>
    <row r="117" spans="1:10" s="25" customFormat="1" ht="24.75" customHeight="1">
      <c r="A117" s="50">
        <v>24</v>
      </c>
      <c r="B117" s="57" t="s">
        <v>69</v>
      </c>
      <c r="C117" s="58"/>
      <c r="D117" s="58"/>
      <c r="E117" s="58">
        <v>149.76</v>
      </c>
      <c r="F117" s="50" t="s">
        <v>7</v>
      </c>
      <c r="J117" s="26"/>
    </row>
    <row r="118" spans="1:10" s="25" customFormat="1" ht="24.75" customHeight="1">
      <c r="A118" s="50">
        <v>25</v>
      </c>
      <c r="B118" s="57" t="s">
        <v>48</v>
      </c>
      <c r="C118" s="58">
        <v>129.12</v>
      </c>
      <c r="D118" s="58"/>
      <c r="E118" s="58"/>
      <c r="F118" s="50" t="s">
        <v>7</v>
      </c>
      <c r="J118" s="26"/>
    </row>
    <row r="119" spans="1:10" s="25" customFormat="1" ht="24.75" customHeight="1">
      <c r="A119" s="50">
        <v>26</v>
      </c>
      <c r="B119" s="57" t="s">
        <v>64</v>
      </c>
      <c r="C119" s="58"/>
      <c r="D119" s="58"/>
      <c r="E119" s="58">
        <v>1063.28</v>
      </c>
      <c r="F119" s="50" t="s">
        <v>7</v>
      </c>
      <c r="J119" s="26"/>
    </row>
    <row r="120" spans="1:10" s="25" customFormat="1" ht="24.75" customHeight="1">
      <c r="A120" s="50">
        <v>27</v>
      </c>
      <c r="B120" s="57" t="s">
        <v>35</v>
      </c>
      <c r="C120" s="58"/>
      <c r="D120" s="58"/>
      <c r="E120" s="58">
        <v>3482.52</v>
      </c>
      <c r="F120" s="50" t="s">
        <v>7</v>
      </c>
      <c r="J120" s="26"/>
    </row>
    <row r="121" spans="1:10" s="25" customFormat="1" ht="24.75" customHeight="1">
      <c r="A121" s="50">
        <v>28</v>
      </c>
      <c r="B121" s="57" t="s">
        <v>26</v>
      </c>
      <c r="C121" s="58">
        <f>377.04+506.07</f>
        <v>883.11</v>
      </c>
      <c r="D121" s="58"/>
      <c r="E121" s="58"/>
      <c r="F121" s="50" t="s">
        <v>7</v>
      </c>
      <c r="J121" s="26"/>
    </row>
    <row r="122" spans="1:10" s="25" customFormat="1" ht="24.75" customHeight="1">
      <c r="A122" s="50">
        <v>29</v>
      </c>
      <c r="B122" s="57" t="s">
        <v>143</v>
      </c>
      <c r="C122" s="58"/>
      <c r="D122" s="58"/>
      <c r="E122" s="58">
        <v>259.92</v>
      </c>
      <c r="F122" s="50" t="s">
        <v>7</v>
      </c>
      <c r="J122" s="26"/>
    </row>
    <row r="123" spans="1:10" s="25" customFormat="1" ht="24.75" customHeight="1">
      <c r="A123" s="50">
        <v>30</v>
      </c>
      <c r="B123" s="57" t="s">
        <v>47</v>
      </c>
      <c r="C123" s="58">
        <v>1116.44</v>
      </c>
      <c r="D123" s="58"/>
      <c r="E123" s="58"/>
      <c r="F123" s="50" t="s">
        <v>7</v>
      </c>
      <c r="J123" s="26"/>
    </row>
    <row r="124" spans="1:10" s="25" customFormat="1" ht="24.75" customHeight="1">
      <c r="A124" s="50">
        <v>31</v>
      </c>
      <c r="B124" s="57" t="s">
        <v>51</v>
      </c>
      <c r="C124" s="58">
        <v>1769.95</v>
      </c>
      <c r="D124" s="58"/>
      <c r="E124" s="58"/>
      <c r="F124" s="50" t="s">
        <v>7</v>
      </c>
      <c r="J124" s="26"/>
    </row>
    <row r="125" spans="1:10" s="25" customFormat="1" ht="24.75" customHeight="1">
      <c r="A125" s="50">
        <v>32</v>
      </c>
      <c r="B125" s="57" t="s">
        <v>67</v>
      </c>
      <c r="C125" s="58">
        <v>1700.96</v>
      </c>
      <c r="D125" s="58"/>
      <c r="E125" s="58"/>
      <c r="F125" s="50" t="s">
        <v>7</v>
      </c>
      <c r="J125" s="26"/>
    </row>
    <row r="126" spans="1:10" s="25" customFormat="1" ht="24.75" customHeight="1">
      <c r="A126" s="50">
        <v>33</v>
      </c>
      <c r="B126" s="59" t="s">
        <v>38</v>
      </c>
      <c r="C126" s="60">
        <v>3378.96</v>
      </c>
      <c r="D126" s="60"/>
      <c r="E126" s="60">
        <v>2704.7</v>
      </c>
      <c r="F126" s="50" t="s">
        <v>7</v>
      </c>
      <c r="J126" s="26"/>
    </row>
    <row r="127" spans="1:10" s="25" customFormat="1" ht="24.75" customHeight="1">
      <c r="A127" s="50">
        <v>34</v>
      </c>
      <c r="B127" s="57" t="s">
        <v>68</v>
      </c>
      <c r="C127" s="58">
        <v>1123.88</v>
      </c>
      <c r="D127" s="58"/>
      <c r="E127" s="58"/>
      <c r="F127" s="50" t="s">
        <v>7</v>
      </c>
      <c r="J127" s="26"/>
    </row>
    <row r="128" spans="1:10" s="25" customFormat="1" ht="24.75" customHeight="1">
      <c r="A128" s="50">
        <v>35</v>
      </c>
      <c r="B128" s="57" t="s">
        <v>42</v>
      </c>
      <c r="C128" s="58">
        <v>3268.85</v>
      </c>
      <c r="D128" s="58"/>
      <c r="E128" s="58"/>
      <c r="F128" s="50" t="s">
        <v>7</v>
      </c>
      <c r="J128" s="26"/>
    </row>
    <row r="129" spans="1:10" s="25" customFormat="1" ht="24.75" customHeight="1">
      <c r="A129" s="50">
        <v>36</v>
      </c>
      <c r="B129" s="57" t="s">
        <v>58</v>
      </c>
      <c r="C129" s="58">
        <v>2345.85</v>
      </c>
      <c r="D129" s="58"/>
      <c r="E129" s="58"/>
      <c r="F129" s="50" t="s">
        <v>7</v>
      </c>
      <c r="J129" s="26"/>
    </row>
    <row r="130" spans="1:10" s="25" customFormat="1" ht="24.75" customHeight="1">
      <c r="A130" s="50">
        <v>37</v>
      </c>
      <c r="B130" s="57" t="s">
        <v>56</v>
      </c>
      <c r="C130" s="58">
        <v>1813.12</v>
      </c>
      <c r="D130" s="58"/>
      <c r="E130" s="58"/>
      <c r="F130" s="50" t="s">
        <v>7</v>
      </c>
      <c r="J130" s="26"/>
    </row>
    <row r="131" spans="1:10" s="25" customFormat="1" ht="24.75" customHeight="1">
      <c r="A131" s="50">
        <v>38</v>
      </c>
      <c r="B131" s="57" t="s">
        <v>25</v>
      </c>
      <c r="C131" s="58">
        <v>309.57</v>
      </c>
      <c r="D131" s="58"/>
      <c r="E131" s="58"/>
      <c r="F131" s="50" t="s">
        <v>7</v>
      </c>
      <c r="J131" s="26"/>
    </row>
    <row r="132" spans="1:10" s="25" customFormat="1" ht="24.75" customHeight="1">
      <c r="A132" s="50">
        <v>39</v>
      </c>
      <c r="B132" s="57" t="s">
        <v>34</v>
      </c>
      <c r="C132" s="58"/>
      <c r="D132" s="58"/>
      <c r="E132" s="58">
        <v>761</v>
      </c>
      <c r="F132" s="50" t="s">
        <v>7</v>
      </c>
      <c r="J132" s="26"/>
    </row>
    <row r="133" spans="1:10" s="25" customFormat="1" ht="24.75" customHeight="1">
      <c r="A133" s="50">
        <v>40</v>
      </c>
      <c r="B133" s="57" t="s">
        <v>61</v>
      </c>
      <c r="C133" s="58"/>
      <c r="D133" s="58"/>
      <c r="E133" s="58">
        <v>1357.73</v>
      </c>
      <c r="F133" s="50" t="s">
        <v>7</v>
      </c>
      <c r="J133" s="26"/>
    </row>
    <row r="134" spans="1:10" s="25" customFormat="1" ht="24.75" customHeight="1">
      <c r="A134" s="50">
        <v>41</v>
      </c>
      <c r="B134" s="57" t="s">
        <v>66</v>
      </c>
      <c r="C134" s="58">
        <v>348.16</v>
      </c>
      <c r="D134" s="58"/>
      <c r="E134" s="58"/>
      <c r="F134" s="50" t="s">
        <v>7</v>
      </c>
      <c r="J134" s="26"/>
    </row>
    <row r="135" spans="1:10" s="25" customFormat="1" ht="24.75" customHeight="1">
      <c r="A135" s="50">
        <v>42</v>
      </c>
      <c r="B135" s="57" t="s">
        <v>49</v>
      </c>
      <c r="C135" s="58"/>
      <c r="D135" s="58">
        <v>295.6</v>
      </c>
      <c r="E135" s="58"/>
      <c r="F135" s="50" t="s">
        <v>7</v>
      </c>
      <c r="J135" s="26"/>
    </row>
    <row r="136" spans="1:10" s="25" customFormat="1" ht="24.75" customHeight="1">
      <c r="A136" s="50">
        <v>43</v>
      </c>
      <c r="B136" s="57" t="s">
        <v>19</v>
      </c>
      <c r="C136" s="58"/>
      <c r="D136" s="58"/>
      <c r="E136" s="58">
        <v>397.8</v>
      </c>
      <c r="F136" s="50" t="s">
        <v>7</v>
      </c>
      <c r="J136" s="26"/>
    </row>
    <row r="137" spans="1:10" s="25" customFormat="1" ht="24.75" customHeight="1">
      <c r="A137" s="50">
        <v>44</v>
      </c>
      <c r="B137" s="57" t="s">
        <v>27</v>
      </c>
      <c r="C137" s="58">
        <f>797.93+1538.81</f>
        <v>2336.74</v>
      </c>
      <c r="D137" s="58"/>
      <c r="E137" s="58"/>
      <c r="F137" s="50" t="s">
        <v>7</v>
      </c>
      <c r="J137" s="26"/>
    </row>
    <row r="138" spans="1:10" s="25" customFormat="1" ht="24.75" customHeight="1">
      <c r="A138" s="50">
        <v>45</v>
      </c>
      <c r="B138" s="57" t="s">
        <v>36</v>
      </c>
      <c r="C138" s="58">
        <v>115.05</v>
      </c>
      <c r="D138" s="58"/>
      <c r="E138" s="58"/>
      <c r="F138" s="50" t="s">
        <v>7</v>
      </c>
      <c r="J138" s="26"/>
    </row>
    <row r="139" spans="1:10" s="25" customFormat="1" ht="24.75" customHeight="1">
      <c r="A139" s="50">
        <v>46</v>
      </c>
      <c r="B139" s="57" t="s">
        <v>41</v>
      </c>
      <c r="C139" s="58">
        <v>2054.8</v>
      </c>
      <c r="D139" s="58"/>
      <c r="E139" s="58"/>
      <c r="F139" s="50" t="s">
        <v>7</v>
      </c>
      <c r="J139" s="26"/>
    </row>
    <row r="140" spans="1:10" s="25" customFormat="1" ht="24.75" customHeight="1">
      <c r="A140" s="50">
        <v>47</v>
      </c>
      <c r="B140" s="57" t="s">
        <v>28</v>
      </c>
      <c r="C140" s="58">
        <v>1731.62</v>
      </c>
      <c r="D140" s="58"/>
      <c r="E140" s="58"/>
      <c r="F140" s="50" t="s">
        <v>7</v>
      </c>
      <c r="J140" s="26"/>
    </row>
    <row r="141" spans="1:10" s="25" customFormat="1" ht="24.75" customHeight="1">
      <c r="A141" s="50">
        <v>48</v>
      </c>
      <c r="B141" s="57" t="s">
        <v>37</v>
      </c>
      <c r="C141" s="58"/>
      <c r="D141" s="58"/>
      <c r="E141" s="58">
        <v>1260.66</v>
      </c>
      <c r="F141" s="50" t="s">
        <v>7</v>
      </c>
      <c r="J141" s="26"/>
    </row>
    <row r="142" spans="1:10" s="25" customFormat="1" ht="24.75" customHeight="1">
      <c r="A142" s="50">
        <v>49</v>
      </c>
      <c r="B142" s="57" t="s">
        <v>53</v>
      </c>
      <c r="C142" s="58">
        <v>202.98</v>
      </c>
      <c r="D142" s="58"/>
      <c r="E142" s="58"/>
      <c r="F142" s="50" t="s">
        <v>7</v>
      </c>
      <c r="J142" s="26"/>
    </row>
    <row r="143" spans="1:10" s="25" customFormat="1" ht="24.75" customHeight="1">
      <c r="A143" s="50">
        <v>50</v>
      </c>
      <c r="B143" s="57" t="s">
        <v>63</v>
      </c>
      <c r="C143" s="58">
        <v>314.51</v>
      </c>
      <c r="D143" s="58"/>
      <c r="E143" s="58">
        <v>433.88</v>
      </c>
      <c r="F143" s="50" t="s">
        <v>7</v>
      </c>
      <c r="J143" s="26"/>
    </row>
    <row r="144" spans="1:10" s="25" customFormat="1" ht="24.75" customHeight="1">
      <c r="A144" s="50">
        <v>51</v>
      </c>
      <c r="B144" s="57" t="s">
        <v>18</v>
      </c>
      <c r="C144" s="58">
        <f>1158.57+2864+625.97</f>
        <v>4648.54</v>
      </c>
      <c r="D144" s="58"/>
      <c r="E144" s="58"/>
      <c r="F144" s="50" t="s">
        <v>7</v>
      </c>
      <c r="J144" s="26"/>
    </row>
    <row r="145" spans="1:6" ht="24.75" customHeight="1">
      <c r="A145" s="50">
        <v>52</v>
      </c>
      <c r="B145" s="57" t="s">
        <v>33</v>
      </c>
      <c r="C145" s="58"/>
      <c r="D145" s="58"/>
      <c r="E145" s="58">
        <v>66.2</v>
      </c>
      <c r="F145" s="50" t="s">
        <v>7</v>
      </c>
    </row>
    <row r="146" spans="1:6" ht="24.75" customHeight="1">
      <c r="A146" s="50">
        <v>53</v>
      </c>
      <c r="B146" s="57" t="s">
        <v>39</v>
      </c>
      <c r="C146" s="58"/>
      <c r="D146" s="58"/>
      <c r="E146" s="58">
        <f>555.25+133.85</f>
        <v>689.1</v>
      </c>
      <c r="F146" s="50" t="s">
        <v>7</v>
      </c>
    </row>
    <row r="147" spans="1:8" ht="25.5" customHeight="1" hidden="1">
      <c r="A147" s="5"/>
      <c r="B147" s="11" t="s">
        <v>8</v>
      </c>
      <c r="C147" s="15">
        <f>SUM(C94:C146)</f>
        <v>49910.63000000001</v>
      </c>
      <c r="D147" s="15">
        <f>SUM(D94:D146)</f>
        <v>295.6</v>
      </c>
      <c r="E147" s="15">
        <f>SUM(E94:E146)</f>
        <v>24216.11</v>
      </c>
      <c r="F147" s="10"/>
      <c r="H147" s="16"/>
    </row>
    <row r="148" spans="1:8" ht="73.5" customHeight="1">
      <c r="A148" s="39"/>
      <c r="B148" s="40"/>
      <c r="C148" s="41"/>
      <c r="D148" s="41"/>
      <c r="E148" s="41"/>
      <c r="F148" s="42"/>
      <c r="H148" s="16"/>
    </row>
    <row r="149" spans="1:6" ht="20.25">
      <c r="A149" s="33" t="s">
        <v>16</v>
      </c>
      <c r="B149" s="12"/>
      <c r="C149" s="12"/>
      <c r="D149" s="12"/>
      <c r="E149" s="12"/>
      <c r="F149" s="12"/>
    </row>
    <row r="151" ht="17.25" customHeight="1"/>
    <row r="153" spans="1:4" ht="60.75">
      <c r="A153" s="47" t="s">
        <v>1</v>
      </c>
      <c r="B153" s="48" t="s">
        <v>148</v>
      </c>
      <c r="C153" s="63" t="s">
        <v>147</v>
      </c>
      <c r="D153" s="14"/>
    </row>
    <row r="154" spans="1:4" ht="24.75" customHeight="1">
      <c r="A154" s="50">
        <v>1</v>
      </c>
      <c r="B154" s="51" t="s">
        <v>71</v>
      </c>
      <c r="C154" s="61">
        <f>10770-1077</f>
        <v>9693</v>
      </c>
      <c r="D154" s="62"/>
    </row>
    <row r="155" spans="1:4" ht="24.75" customHeight="1">
      <c r="A155" s="50">
        <v>2</v>
      </c>
      <c r="B155" s="51" t="s">
        <v>142</v>
      </c>
      <c r="C155" s="61">
        <f>6496-649.6</f>
        <v>5846.4</v>
      </c>
      <c r="D155" s="62"/>
    </row>
    <row r="156" spans="1:4" ht="24.75" customHeight="1">
      <c r="A156" s="50">
        <v>3</v>
      </c>
      <c r="B156" s="51" t="s">
        <v>72</v>
      </c>
      <c r="C156" s="61">
        <f>10946-1094.6</f>
        <v>9851.4</v>
      </c>
      <c r="D156" s="62"/>
    </row>
    <row r="157" spans="1:4" ht="24.75" customHeight="1">
      <c r="A157" s="50">
        <v>4</v>
      </c>
      <c r="B157" s="57" t="s">
        <v>70</v>
      </c>
      <c r="C157" s="61">
        <f>7074-707.4</f>
        <v>6366.6</v>
      </c>
      <c r="D157" s="62"/>
    </row>
    <row r="158" spans="1:4" ht="18" hidden="1">
      <c r="A158" s="5"/>
      <c r="B158" s="11" t="s">
        <v>8</v>
      </c>
      <c r="C158" s="44">
        <f>SUM(C154:C157)</f>
        <v>31757.4</v>
      </c>
      <c r="D158" s="45"/>
    </row>
    <row r="166" spans="1:6" ht="20.25">
      <c r="A166" s="33" t="s">
        <v>17</v>
      </c>
      <c r="B166" s="4"/>
      <c r="C166" s="4"/>
      <c r="D166" s="4"/>
      <c r="E166" s="4"/>
      <c r="F166" s="4"/>
    </row>
    <row r="167" ht="26.25" customHeight="1"/>
    <row r="168" spans="1:6" ht="18">
      <c r="A168" s="30" t="s">
        <v>149</v>
      </c>
      <c r="B168" s="30"/>
      <c r="C168" s="4"/>
      <c r="D168" s="4"/>
      <c r="E168" s="4"/>
      <c r="F168" s="4"/>
    </row>
    <row r="169" spans="1:6" ht="18">
      <c r="A169" s="30" t="s">
        <v>150</v>
      </c>
      <c r="B169" s="32"/>
      <c r="C169" s="32"/>
      <c r="D169" s="32"/>
      <c r="E169" s="32"/>
      <c r="F169" s="32"/>
    </row>
  </sheetData>
  <mergeCells count="5">
    <mergeCell ref="C157:D157"/>
    <mergeCell ref="C158:D158"/>
    <mergeCell ref="C154:D154"/>
    <mergeCell ref="C155:D155"/>
    <mergeCell ref="C156:D15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&amp;R&amp;P</oddFooter>
  </headerFooter>
  <rowBreaks count="3" manualBreakCount="3">
    <brk id="43" max="5" man="1"/>
    <brk id="88" max="5" man="1"/>
    <brk id="1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Wielgus</dc:creator>
  <cp:keywords/>
  <dc:description/>
  <cp:lastModifiedBy>Uran</cp:lastModifiedBy>
  <cp:lastPrinted>2008-05-29T12:48:28Z</cp:lastPrinted>
  <dcterms:created xsi:type="dcterms:W3CDTF">2008-05-08T06:30:46Z</dcterms:created>
  <dcterms:modified xsi:type="dcterms:W3CDTF">2008-05-29T12:52:42Z</dcterms:modified>
  <cp:category/>
  <cp:version/>
  <cp:contentType/>
  <cp:contentStatus/>
</cp:coreProperties>
</file>